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C34FD270-D991-4FBD-8C46-AE0DC0090E0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1" l="1"/>
  <c r="E50" i="1"/>
  <c r="F50" i="1"/>
  <c r="G50" i="1"/>
  <c r="H50" i="1"/>
  <c r="C50" i="1"/>
  <c r="I37" i="1"/>
  <c r="I38" i="1"/>
  <c r="I39" i="1"/>
  <c r="I40" i="1"/>
  <c r="I41" i="1"/>
  <c r="I42" i="1"/>
  <c r="I44" i="1"/>
  <c r="I45" i="1"/>
  <c r="I46" i="1"/>
  <c r="I47" i="1"/>
  <c r="I48" i="1"/>
  <c r="I49" i="1"/>
  <c r="I36" i="1"/>
  <c r="D24" i="1"/>
  <c r="E24" i="1"/>
  <c r="G24" i="1"/>
  <c r="H24" i="1"/>
  <c r="C24" i="1"/>
  <c r="I23" i="1"/>
  <c r="J23" i="1" s="1"/>
  <c r="F11" i="1"/>
  <c r="J11" i="1" s="1"/>
  <c r="F12" i="1"/>
  <c r="F24" i="1" s="1"/>
  <c r="F13" i="1"/>
  <c r="F14" i="1"/>
  <c r="J14" i="1" s="1"/>
  <c r="F15" i="1"/>
  <c r="J15" i="1" s="1"/>
  <c r="F16" i="1"/>
  <c r="J16" i="1" s="1"/>
  <c r="F17" i="1"/>
  <c r="F18" i="1"/>
  <c r="J18" i="1" s="1"/>
  <c r="F19" i="1"/>
  <c r="F20" i="1"/>
  <c r="J20" i="1" s="1"/>
  <c r="F21" i="1"/>
  <c r="F22" i="1"/>
  <c r="F23" i="1"/>
  <c r="I22" i="1"/>
  <c r="I11" i="1"/>
  <c r="I12" i="1"/>
  <c r="I13" i="1"/>
  <c r="I14" i="1"/>
  <c r="I15" i="1"/>
  <c r="I16" i="1"/>
  <c r="I17" i="1"/>
  <c r="I18" i="1"/>
  <c r="I19" i="1"/>
  <c r="I20" i="1"/>
  <c r="I21" i="1"/>
  <c r="I10" i="1"/>
  <c r="I24" i="1" s="1"/>
  <c r="F10" i="1"/>
  <c r="I50" i="1" l="1"/>
  <c r="J21" i="1"/>
  <c r="J10" i="1"/>
  <c r="J12" i="1"/>
  <c r="J17" i="1"/>
  <c r="J13" i="1"/>
  <c r="J19" i="1"/>
  <c r="J22" i="1"/>
  <c r="J24" i="1" l="1"/>
</calcChain>
</file>

<file path=xl/sharedStrings.xml><?xml version="1.0" encoding="utf-8"?>
<sst xmlns="http://schemas.openxmlformats.org/spreadsheetml/2006/main" count="68" uniqueCount="47">
  <si>
    <t>CASA DE ASIGURARI DE SANATATE DAMBOVITA</t>
  </si>
  <si>
    <t>Nr.crt.</t>
  </si>
  <si>
    <t>DENUMIRE FURNIZOR</t>
  </si>
  <si>
    <t>NR.PUNCTE CRITERIUL DE EVALUARE A RESURSELOR                                                        50%</t>
  </si>
  <si>
    <t>NR.PUNCTE CRITERIUL DE CALITATE                                                                                              50%</t>
  </si>
  <si>
    <t>NR PUNCTE EVALUAREA CAPACITATII RESURSELOR TEHNICE</t>
  </si>
  <si>
    <t>NR.PUNCTE LOGISTICA</t>
  </si>
  <si>
    <t>NR.PUNCTE RESURSE UMANE</t>
  </si>
  <si>
    <t>TOTAL</t>
  </si>
  <si>
    <t>NR.PUNCTE PENTRU SUBCRITERIUL "INDEPLINIREA CERINTELOR PENTRU CALITATE SI COMPETENTA",IN CONFORMITATE CU SR EN ISO 15189 50%</t>
  </si>
  <si>
    <t>NR.PUNCTE PENTRU PARTICIPAREA LA SCHEMELE DE INTERCOMPARARE LABORATOARE DE ANALIZE MEDICALE 50%</t>
  </si>
  <si>
    <t>5=2+3+4</t>
  </si>
  <si>
    <t>Biomedica SRL Targoviste</t>
  </si>
  <si>
    <t>Promed System SRL Targoviste</t>
  </si>
  <si>
    <t>Diamed SRL Pucioasa</t>
  </si>
  <si>
    <t>Euda Medical SRL Moreni</t>
  </si>
  <si>
    <t>SCM dr Vasilescu Moreni</t>
  </si>
  <si>
    <t>Amadis SRL Moreni</t>
  </si>
  <si>
    <t>Almina Trading SRL Targoviste</t>
  </si>
  <si>
    <t>SCM C.Davila Targoviste</t>
  </si>
  <si>
    <t>Medalex SRL Gaesti</t>
  </si>
  <si>
    <t>CMI dr Cosmiuc Liliana Targoviste</t>
  </si>
  <si>
    <t>Spitalul judetean de urgenta Targoviste</t>
  </si>
  <si>
    <t>x</t>
  </si>
  <si>
    <t>VALOARE CONTRACT IULIE-DECEMBRIE 2016(LEI)</t>
  </si>
  <si>
    <t>8=2+3+4+5+6+7</t>
  </si>
  <si>
    <t>X</t>
  </si>
  <si>
    <t>Intocmit</t>
  </si>
  <si>
    <t>IULIE 2021</t>
  </si>
  <si>
    <t>AUGUST 2021</t>
  </si>
  <si>
    <t>SEPTEMBRIE 2021</t>
  </si>
  <si>
    <t>OCTOMBRIE 2021</t>
  </si>
  <si>
    <t>NOIEMBRIE 2021</t>
  </si>
  <si>
    <t>DECEMBRIE 2021</t>
  </si>
  <si>
    <t>NUMAR PUNCTE AFERENTE CRITERIILOR DE REPARTIZARE A SUMELOR-SERVICII PARACLINICE DE LABORATOR POTRIVIT PREVEDERILOR ORDINULUI NR. 1.068/627/2021</t>
  </si>
  <si>
    <t>GENERAL</t>
  </si>
  <si>
    <t>PUNCTAJ LABORATOR</t>
  </si>
  <si>
    <t>PUNCTAJ CRITERIUL DE CALITATE</t>
  </si>
  <si>
    <t>Spitalul Municipal Moreni</t>
  </si>
  <si>
    <t>Spitalul Orasenesc Gaesti</t>
  </si>
  <si>
    <t>Spitalul Orasenesc Pucioasa</t>
  </si>
  <si>
    <t>SITUATIA PRIVIND VALOAREA DE CONTRACT-SERVICII PARACLINICE DE LABORATOR PENTRU PERIOADA August 2021-DECEMBRIE 2021</t>
  </si>
  <si>
    <t>pentru perioada AUGUST-DECEMBRIE 2021</t>
  </si>
  <si>
    <t>ec Termegan Liliana</t>
  </si>
  <si>
    <t>valoarea unui punct pentru criteriul de evaluare a resurselor= 76,261 lei</t>
  </si>
  <si>
    <t xml:space="preserve">valoarea unui punct pentru subcriteriul "indeplinirea cerintelor pentru calitate si competenta"in conformitate cu SR EN ISO 15189= 220,95  lei              </t>
  </si>
  <si>
    <t>valoarea unui punct pentru subcriteriul  "participare la schemele de intercomparare laboratoare de analize medicale"= 39,10 lei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</si>
</sst>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1" fillId="0" borderId="0" xfId="1"/>
    <xf numFmtId="0" fontId="1" fillId="0" borderId="0" xfId="1" applyAlignment="1">
      <alignment vertical="justify"/>
    </xf>
    <xf numFmtId="0" fontId="1" fillId="0" borderId="2" xfId="1" applyBorder="1" applyAlignment="1">
      <alignment horizontal="center" vertical="justify"/>
    </xf>
    <xf numFmtId="0" fontId="1" fillId="0" borderId="2" xfId="1" applyBorder="1" applyAlignment="1">
      <alignment horizontal="center" vertical="center"/>
    </xf>
    <xf numFmtId="0" fontId="1" fillId="0" borderId="2" xfId="1" applyBorder="1" applyAlignment="1">
      <alignment horizontal="center"/>
    </xf>
    <xf numFmtId="0" fontId="1" fillId="0" borderId="2" xfId="1" applyBorder="1"/>
    <xf numFmtId="49" fontId="1" fillId="0" borderId="2" xfId="1" applyNumberFormat="1" applyBorder="1" applyAlignment="1">
      <alignment horizontal="center"/>
    </xf>
    <xf numFmtId="0" fontId="1" fillId="0" borderId="2" xfId="1" applyBorder="1" applyAlignment="1">
      <alignment horizontal="right"/>
    </xf>
    <xf numFmtId="0" fontId="0" fillId="0" borderId="2" xfId="0" applyBorder="1"/>
    <xf numFmtId="0" fontId="0" fillId="0" borderId="2" xfId="0" applyBorder="1" applyAlignment="1">
      <alignment wrapText="1"/>
    </xf>
    <xf numFmtId="0" fontId="1" fillId="0" borderId="0" xfId="1" applyAlignment="1">
      <alignment horizontal="center"/>
    </xf>
    <xf numFmtId="0" fontId="1" fillId="0" borderId="2" xfId="1" applyBorder="1" applyAlignment="1">
      <alignment horizontal="center" vertical="center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0" xfId="1" applyAlignment="1">
      <alignment horizontal="center" vertical="justify"/>
    </xf>
    <xf numFmtId="0" fontId="1" fillId="0" borderId="1" xfId="1" applyBorder="1" applyAlignment="1">
      <alignment vertical="center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1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2" xfId="1" applyBorder="1" applyAlignment="1">
      <alignment horizontal="center" vertical="justify"/>
    </xf>
    <xf numFmtId="0" fontId="1" fillId="0" borderId="8" xfId="1" applyBorder="1" applyAlignment="1">
      <alignment vertical="justify" wrapText="1"/>
    </xf>
    <xf numFmtId="0" fontId="0" fillId="0" borderId="8" xfId="0" applyBorder="1" applyAlignment="1">
      <alignment vertical="justify" wrapText="1"/>
    </xf>
    <xf numFmtId="0" fontId="2" fillId="0" borderId="2" xfId="1" applyFont="1" applyBorder="1"/>
  </cellXfs>
  <cellStyles count="2">
    <cellStyle name="Normal" xfId="0" builtinId="0"/>
    <cellStyle name="Normal 2" xfId="1" xr:uid="{1D6BEB22-3E3B-451B-AA2E-4B0FC1E960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4"/>
  <sheetViews>
    <sheetView tabSelected="1" workbookViewId="0">
      <selection activeCell="H30" sqref="H30"/>
    </sheetView>
  </sheetViews>
  <sheetFormatPr defaultRowHeight="15" x14ac:dyDescent="0.25"/>
  <cols>
    <col min="1" max="1" width="6.140625" customWidth="1"/>
    <col min="2" max="2" width="39" customWidth="1"/>
    <col min="3" max="3" width="13.42578125" customWidth="1"/>
    <col min="4" max="4" width="12.42578125" customWidth="1"/>
    <col min="5" max="5" width="15.42578125" customWidth="1"/>
    <col min="6" max="6" width="16.28515625" customWidth="1"/>
    <col min="7" max="7" width="33.28515625" customWidth="1"/>
    <col min="8" max="8" width="23.28515625" customWidth="1"/>
    <col min="9" max="9" width="13.28515625" customWidth="1"/>
    <col min="10" max="10" width="13" customWidth="1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10" ht="15" customHeight="1" x14ac:dyDescent="0.25">
      <c r="A3" s="16" t="s">
        <v>34</v>
      </c>
      <c r="B3" s="16"/>
      <c r="C3" s="16"/>
      <c r="D3" s="16"/>
      <c r="E3" s="16"/>
      <c r="F3" s="16"/>
      <c r="G3" s="16"/>
      <c r="H3" s="16"/>
    </row>
    <row r="4" spans="1:10" ht="7.5" customHeight="1" x14ac:dyDescent="0.25">
      <c r="A4" s="16"/>
      <c r="B4" s="16"/>
      <c r="C4" s="16"/>
      <c r="D4" s="16"/>
      <c r="E4" s="16"/>
      <c r="F4" s="16"/>
      <c r="G4" s="16"/>
      <c r="H4" s="16"/>
    </row>
    <row r="5" spans="1:10" x14ac:dyDescent="0.25">
      <c r="A5" s="2"/>
      <c r="B5" s="2"/>
      <c r="C5" s="24" t="s">
        <v>42</v>
      </c>
      <c r="D5" s="25"/>
      <c r="E5" s="25"/>
      <c r="F5" s="25"/>
      <c r="G5" s="2"/>
      <c r="H5" s="2"/>
    </row>
    <row r="6" spans="1:10" ht="15" customHeight="1" x14ac:dyDescent="0.25">
      <c r="A6" s="17" t="s">
        <v>1</v>
      </c>
      <c r="B6" s="20" t="s">
        <v>2</v>
      </c>
      <c r="C6" s="23" t="s">
        <v>3</v>
      </c>
      <c r="D6" s="23"/>
      <c r="E6" s="23"/>
      <c r="F6" s="23"/>
      <c r="G6" s="23" t="s">
        <v>4</v>
      </c>
      <c r="H6" s="23"/>
      <c r="I6" s="9" t="s">
        <v>8</v>
      </c>
      <c r="J6" s="9" t="s">
        <v>8</v>
      </c>
    </row>
    <row r="7" spans="1:10" x14ac:dyDescent="0.25">
      <c r="A7" s="18"/>
      <c r="B7" s="21"/>
      <c r="C7" s="23"/>
      <c r="D7" s="23"/>
      <c r="E7" s="23"/>
      <c r="F7" s="23"/>
      <c r="G7" s="23"/>
      <c r="H7" s="23"/>
      <c r="I7" s="9"/>
      <c r="J7" s="9" t="s">
        <v>35</v>
      </c>
    </row>
    <row r="8" spans="1:10" ht="80.25" customHeight="1" x14ac:dyDescent="0.25">
      <c r="A8" s="19"/>
      <c r="B8" s="22"/>
      <c r="C8" s="3" t="s">
        <v>5</v>
      </c>
      <c r="D8" s="3" t="s">
        <v>6</v>
      </c>
      <c r="E8" s="3" t="s">
        <v>7</v>
      </c>
      <c r="F8" s="4" t="s">
        <v>8</v>
      </c>
      <c r="G8" s="3" t="s">
        <v>9</v>
      </c>
      <c r="H8" s="3" t="s">
        <v>10</v>
      </c>
      <c r="I8" s="10" t="s">
        <v>37</v>
      </c>
      <c r="J8" s="10" t="s">
        <v>36</v>
      </c>
    </row>
    <row r="9" spans="1:10" x14ac:dyDescent="0.25">
      <c r="A9" s="5">
        <v>0</v>
      </c>
      <c r="B9" s="5">
        <v>1</v>
      </c>
      <c r="C9" s="5">
        <v>2</v>
      </c>
      <c r="D9" s="5">
        <v>3</v>
      </c>
      <c r="E9" s="5">
        <v>4</v>
      </c>
      <c r="F9" s="5" t="s">
        <v>11</v>
      </c>
      <c r="G9" s="5">
        <v>6</v>
      </c>
      <c r="H9" s="5">
        <v>7</v>
      </c>
      <c r="I9" s="9"/>
      <c r="J9" s="9"/>
    </row>
    <row r="10" spans="1:10" x14ac:dyDescent="0.25">
      <c r="A10" s="6">
        <v>1</v>
      </c>
      <c r="B10" s="6" t="s">
        <v>12</v>
      </c>
      <c r="C10" s="6">
        <v>1176.2</v>
      </c>
      <c r="D10" s="6">
        <v>24</v>
      </c>
      <c r="E10" s="6">
        <v>104.43</v>
      </c>
      <c r="F10" s="6">
        <f>C10+D10+E10</f>
        <v>1304.6300000000001</v>
      </c>
      <c r="G10" s="6">
        <v>154</v>
      </c>
      <c r="H10" s="6">
        <v>1328</v>
      </c>
      <c r="I10" s="9">
        <f>G10+H10</f>
        <v>1482</v>
      </c>
      <c r="J10" s="9">
        <f>F10+I10</f>
        <v>2786.63</v>
      </c>
    </row>
    <row r="11" spans="1:10" x14ac:dyDescent="0.25">
      <c r="A11" s="6">
        <v>2</v>
      </c>
      <c r="B11" s="6" t="s">
        <v>13</v>
      </c>
      <c r="C11" s="6">
        <v>450.84</v>
      </c>
      <c r="D11" s="6">
        <v>24</v>
      </c>
      <c r="E11" s="6">
        <v>115.43</v>
      </c>
      <c r="F11" s="6">
        <f t="shared" ref="F11:F23" si="0">C11+D11+E11</f>
        <v>590.27</v>
      </c>
      <c r="G11" s="6">
        <v>100</v>
      </c>
      <c r="H11" s="6">
        <v>376</v>
      </c>
      <c r="I11" s="9">
        <f t="shared" ref="I11:I23" si="1">G11+H11</f>
        <v>476</v>
      </c>
      <c r="J11" s="9">
        <f t="shared" ref="J11:J23" si="2">F11+I11</f>
        <v>1066.27</v>
      </c>
    </row>
    <row r="12" spans="1:10" x14ac:dyDescent="0.25">
      <c r="A12" s="6">
        <v>3</v>
      </c>
      <c r="B12" s="6" t="s">
        <v>14</v>
      </c>
      <c r="C12" s="6">
        <v>302.95999999999998</v>
      </c>
      <c r="D12" s="6">
        <v>24</v>
      </c>
      <c r="E12" s="6">
        <v>75.28</v>
      </c>
      <c r="F12" s="6">
        <f t="shared" si="0"/>
        <v>402.24</v>
      </c>
      <c r="G12" s="6">
        <v>64</v>
      </c>
      <c r="H12" s="6">
        <v>478.5</v>
      </c>
      <c r="I12" s="9">
        <f t="shared" si="1"/>
        <v>542.5</v>
      </c>
      <c r="J12" s="9">
        <f t="shared" si="2"/>
        <v>944.74</v>
      </c>
    </row>
    <row r="13" spans="1:10" x14ac:dyDescent="0.25">
      <c r="A13" s="6">
        <v>4</v>
      </c>
      <c r="B13" s="6" t="s">
        <v>15</v>
      </c>
      <c r="C13" s="6">
        <v>435.6</v>
      </c>
      <c r="D13" s="6">
        <v>24</v>
      </c>
      <c r="E13" s="6">
        <v>108</v>
      </c>
      <c r="F13" s="6">
        <f t="shared" si="0"/>
        <v>567.6</v>
      </c>
      <c r="G13" s="6">
        <v>116</v>
      </c>
      <c r="H13" s="6">
        <v>721</v>
      </c>
      <c r="I13" s="9">
        <f t="shared" si="1"/>
        <v>837</v>
      </c>
      <c r="J13" s="9">
        <f t="shared" si="2"/>
        <v>1404.6</v>
      </c>
    </row>
    <row r="14" spans="1:10" x14ac:dyDescent="0.25">
      <c r="A14" s="6">
        <v>5</v>
      </c>
      <c r="B14" s="6" t="s">
        <v>16</v>
      </c>
      <c r="C14" s="6">
        <v>579.67999999999995</v>
      </c>
      <c r="D14" s="6">
        <v>24</v>
      </c>
      <c r="E14" s="6">
        <v>92.29</v>
      </c>
      <c r="F14" s="6">
        <f t="shared" si="0"/>
        <v>695.96999999999991</v>
      </c>
      <c r="G14" s="6">
        <v>151</v>
      </c>
      <c r="H14" s="6">
        <v>1128.5</v>
      </c>
      <c r="I14" s="9">
        <f t="shared" si="1"/>
        <v>1279.5</v>
      </c>
      <c r="J14" s="9">
        <f t="shared" si="2"/>
        <v>1975.4699999999998</v>
      </c>
    </row>
    <row r="15" spans="1:10" x14ac:dyDescent="0.25">
      <c r="A15" s="6">
        <v>6</v>
      </c>
      <c r="B15" s="6" t="s">
        <v>17</v>
      </c>
      <c r="C15" s="6">
        <v>344.1</v>
      </c>
      <c r="D15" s="6">
        <v>24</v>
      </c>
      <c r="E15" s="6">
        <v>70</v>
      </c>
      <c r="F15" s="6">
        <f t="shared" si="0"/>
        <v>438.1</v>
      </c>
      <c r="G15" s="6">
        <v>119</v>
      </c>
      <c r="H15" s="6">
        <v>597</v>
      </c>
      <c r="I15" s="9">
        <f t="shared" si="1"/>
        <v>716</v>
      </c>
      <c r="J15" s="9">
        <f t="shared" si="2"/>
        <v>1154.0999999999999</v>
      </c>
    </row>
    <row r="16" spans="1:10" x14ac:dyDescent="0.25">
      <c r="A16" s="6">
        <v>7</v>
      </c>
      <c r="B16" s="6" t="s">
        <v>18</v>
      </c>
      <c r="C16" s="6">
        <v>887.6</v>
      </c>
      <c r="D16" s="6">
        <v>24</v>
      </c>
      <c r="E16" s="6">
        <v>132.28</v>
      </c>
      <c r="F16" s="6">
        <f t="shared" si="0"/>
        <v>1043.8800000000001</v>
      </c>
      <c r="G16" s="6">
        <v>132</v>
      </c>
      <c r="H16" s="6">
        <v>1159</v>
      </c>
      <c r="I16" s="9">
        <f t="shared" si="1"/>
        <v>1291</v>
      </c>
      <c r="J16" s="9">
        <f t="shared" si="2"/>
        <v>2334.88</v>
      </c>
    </row>
    <row r="17" spans="1:10" x14ac:dyDescent="0.25">
      <c r="A17" s="6">
        <v>8</v>
      </c>
      <c r="B17" s="6" t="s">
        <v>19</v>
      </c>
      <c r="C17" s="6">
        <v>605.20000000000005</v>
      </c>
      <c r="D17" s="6">
        <v>24</v>
      </c>
      <c r="E17" s="6">
        <v>79.569999999999993</v>
      </c>
      <c r="F17" s="6">
        <f t="shared" si="0"/>
        <v>708.77</v>
      </c>
      <c r="G17" s="6">
        <v>132</v>
      </c>
      <c r="H17" s="6">
        <v>621</v>
      </c>
      <c r="I17" s="9">
        <f t="shared" si="1"/>
        <v>753</v>
      </c>
      <c r="J17" s="9">
        <f t="shared" si="2"/>
        <v>1461.77</v>
      </c>
    </row>
    <row r="18" spans="1:10" x14ac:dyDescent="0.25">
      <c r="A18" s="6">
        <v>9</v>
      </c>
      <c r="B18" s="6" t="s">
        <v>20</v>
      </c>
      <c r="C18" s="6">
        <v>218.96</v>
      </c>
      <c r="D18" s="6">
        <v>24</v>
      </c>
      <c r="E18" s="6">
        <v>67.430000000000007</v>
      </c>
      <c r="F18" s="6">
        <f t="shared" si="0"/>
        <v>310.39</v>
      </c>
      <c r="G18" s="6">
        <v>117</v>
      </c>
      <c r="H18" s="6">
        <v>348</v>
      </c>
      <c r="I18" s="9">
        <f t="shared" si="1"/>
        <v>465</v>
      </c>
      <c r="J18" s="9">
        <f t="shared" si="2"/>
        <v>775.39</v>
      </c>
    </row>
    <row r="19" spans="1:10" x14ac:dyDescent="0.25">
      <c r="A19" s="6">
        <v>10</v>
      </c>
      <c r="B19" s="6" t="s">
        <v>21</v>
      </c>
      <c r="C19" s="6">
        <v>145</v>
      </c>
      <c r="D19" s="6">
        <v>24</v>
      </c>
      <c r="E19" s="6">
        <v>94.28</v>
      </c>
      <c r="F19" s="6">
        <f t="shared" si="0"/>
        <v>263.27999999999997</v>
      </c>
      <c r="G19" s="6">
        <v>133</v>
      </c>
      <c r="H19" s="6">
        <v>800.5</v>
      </c>
      <c r="I19" s="9">
        <f t="shared" si="1"/>
        <v>933.5</v>
      </c>
      <c r="J19" s="9">
        <f t="shared" si="2"/>
        <v>1196.78</v>
      </c>
    </row>
    <row r="20" spans="1:10" x14ac:dyDescent="0.25">
      <c r="A20" s="6">
        <v>11</v>
      </c>
      <c r="B20" s="6" t="s">
        <v>38</v>
      </c>
      <c r="C20" s="6">
        <v>251.4</v>
      </c>
      <c r="D20" s="6">
        <v>20</v>
      </c>
      <c r="E20" s="6">
        <v>99</v>
      </c>
      <c r="F20" s="6">
        <f t="shared" si="0"/>
        <v>370.4</v>
      </c>
      <c r="G20" s="6">
        <v>106</v>
      </c>
      <c r="H20" s="6">
        <v>434</v>
      </c>
      <c r="I20" s="9">
        <f t="shared" si="1"/>
        <v>540</v>
      </c>
      <c r="J20" s="9">
        <f t="shared" si="2"/>
        <v>910.4</v>
      </c>
    </row>
    <row r="21" spans="1:10" x14ac:dyDescent="0.25">
      <c r="A21" s="6">
        <v>12</v>
      </c>
      <c r="B21" s="6" t="s">
        <v>22</v>
      </c>
      <c r="C21" s="6">
        <v>1237</v>
      </c>
      <c r="D21" s="6">
        <v>24</v>
      </c>
      <c r="E21" s="6">
        <v>544</v>
      </c>
      <c r="F21" s="6">
        <f t="shared" si="0"/>
        <v>1805</v>
      </c>
      <c r="G21" s="6">
        <v>145</v>
      </c>
      <c r="H21" s="6">
        <v>628.5</v>
      </c>
      <c r="I21" s="9">
        <f t="shared" si="1"/>
        <v>773.5</v>
      </c>
      <c r="J21" s="9">
        <f t="shared" si="2"/>
        <v>2578.5</v>
      </c>
    </row>
    <row r="22" spans="1:10" x14ac:dyDescent="0.25">
      <c r="A22" s="6">
        <v>13</v>
      </c>
      <c r="B22" s="6" t="s">
        <v>39</v>
      </c>
      <c r="C22" s="6">
        <v>322.2</v>
      </c>
      <c r="D22" s="6">
        <v>17</v>
      </c>
      <c r="E22" s="6">
        <v>106</v>
      </c>
      <c r="F22" s="6">
        <f t="shared" si="0"/>
        <v>445.2</v>
      </c>
      <c r="G22" s="6">
        <v>102</v>
      </c>
      <c r="H22" s="6">
        <v>362</v>
      </c>
      <c r="I22" s="9">
        <f t="shared" si="1"/>
        <v>464</v>
      </c>
      <c r="J22" s="9">
        <f t="shared" si="2"/>
        <v>909.2</v>
      </c>
    </row>
    <row r="23" spans="1:10" x14ac:dyDescent="0.25">
      <c r="A23" s="6">
        <v>14</v>
      </c>
      <c r="B23" s="6" t="s">
        <v>40</v>
      </c>
      <c r="C23" s="6">
        <v>414</v>
      </c>
      <c r="D23" s="6">
        <v>17</v>
      </c>
      <c r="E23" s="6">
        <v>213</v>
      </c>
      <c r="F23" s="6">
        <f t="shared" si="0"/>
        <v>644</v>
      </c>
      <c r="G23" s="6">
        <v>84</v>
      </c>
      <c r="H23" s="6">
        <v>369.5</v>
      </c>
      <c r="I23" s="9">
        <f t="shared" si="1"/>
        <v>453.5</v>
      </c>
      <c r="J23" s="9">
        <f t="shared" si="2"/>
        <v>1097.5</v>
      </c>
    </row>
    <row r="24" spans="1:10" x14ac:dyDescent="0.25">
      <c r="A24" s="5" t="s">
        <v>23</v>
      </c>
      <c r="B24" s="5" t="s">
        <v>8</v>
      </c>
      <c r="C24" s="26">
        <f>SUM(C10:C23)</f>
        <v>7370.7399999999989</v>
      </c>
      <c r="D24" s="26">
        <f t="shared" ref="D24:J24" si="3">SUM(D10:D23)</f>
        <v>318</v>
      </c>
      <c r="E24" s="26">
        <f t="shared" si="3"/>
        <v>1900.99</v>
      </c>
      <c r="F24" s="26">
        <f t="shared" si="3"/>
        <v>9589.7300000000014</v>
      </c>
      <c r="G24" s="26">
        <f t="shared" si="3"/>
        <v>1655</v>
      </c>
      <c r="H24" s="26">
        <f t="shared" si="3"/>
        <v>9351.5</v>
      </c>
      <c r="I24" s="26">
        <f t="shared" si="3"/>
        <v>11006.5</v>
      </c>
      <c r="J24" s="26">
        <f t="shared" si="3"/>
        <v>20596.23</v>
      </c>
    </row>
    <row r="25" spans="1:10" ht="15" customHeight="1" x14ac:dyDescent="0.25">
      <c r="A25" s="1"/>
      <c r="B25" s="1"/>
      <c r="C25" s="23" t="s">
        <v>44</v>
      </c>
      <c r="D25" s="23"/>
      <c r="E25" s="23"/>
      <c r="F25" s="23"/>
      <c r="G25" s="23" t="s">
        <v>45</v>
      </c>
      <c r="H25" s="23" t="s">
        <v>46</v>
      </c>
      <c r="I25" s="9"/>
    </row>
    <row r="26" spans="1:10" x14ac:dyDescent="0.25">
      <c r="A26" s="1"/>
      <c r="B26" s="1"/>
      <c r="C26" s="23"/>
      <c r="D26" s="23"/>
      <c r="E26" s="23"/>
      <c r="F26" s="23"/>
      <c r="G26" s="23"/>
      <c r="H26" s="23"/>
      <c r="I26" s="6"/>
    </row>
    <row r="27" spans="1:10" x14ac:dyDescent="0.25">
      <c r="A27" s="1"/>
      <c r="B27" s="1"/>
      <c r="C27" s="23"/>
      <c r="D27" s="23"/>
      <c r="E27" s="23"/>
      <c r="F27" s="23"/>
      <c r="G27" s="23"/>
      <c r="H27" s="23"/>
      <c r="I27" s="6"/>
    </row>
    <row r="28" spans="1:10" x14ac:dyDescent="0.25">
      <c r="A28" s="1"/>
      <c r="B28" s="1"/>
      <c r="C28" s="23"/>
      <c r="D28" s="23"/>
      <c r="E28" s="23"/>
      <c r="F28" s="23"/>
      <c r="G28" s="23"/>
      <c r="H28" s="23"/>
      <c r="I28" s="6"/>
    </row>
    <row r="29" spans="1:10" ht="33" customHeight="1" x14ac:dyDescent="0.25">
      <c r="A29" s="1"/>
      <c r="B29" s="1"/>
      <c r="C29" s="23"/>
      <c r="D29" s="23"/>
      <c r="E29" s="23"/>
      <c r="F29" s="23"/>
      <c r="G29" s="23"/>
      <c r="H29" s="23"/>
      <c r="I29" s="6"/>
    </row>
    <row r="31" spans="1:10" x14ac:dyDescent="0.25">
      <c r="A31" s="11" t="s">
        <v>41</v>
      </c>
      <c r="B31" s="11"/>
      <c r="C31" s="11"/>
      <c r="D31" s="11"/>
      <c r="E31" s="11"/>
      <c r="F31" s="11"/>
      <c r="G31" s="11"/>
      <c r="H31" s="11"/>
      <c r="I31" s="1"/>
    </row>
    <row r="33" spans="1:9" x14ac:dyDescent="0.25">
      <c r="A33" s="12" t="s">
        <v>1</v>
      </c>
      <c r="B33" s="12" t="s">
        <v>2</v>
      </c>
      <c r="C33" s="13" t="s">
        <v>24</v>
      </c>
      <c r="D33" s="14"/>
      <c r="E33" s="14"/>
      <c r="F33" s="14"/>
      <c r="G33" s="14"/>
      <c r="H33" s="14"/>
      <c r="I33" s="15"/>
    </row>
    <row r="34" spans="1:9" x14ac:dyDescent="0.25">
      <c r="A34" s="12"/>
      <c r="B34" s="12"/>
      <c r="C34" s="5" t="s">
        <v>28</v>
      </c>
      <c r="D34" s="7" t="s">
        <v>29</v>
      </c>
      <c r="E34" s="5" t="s">
        <v>30</v>
      </c>
      <c r="F34" s="5" t="s">
        <v>31</v>
      </c>
      <c r="G34" s="5" t="s">
        <v>32</v>
      </c>
      <c r="H34" s="5" t="s">
        <v>33</v>
      </c>
      <c r="I34" s="5" t="s">
        <v>8</v>
      </c>
    </row>
    <row r="35" spans="1:9" x14ac:dyDescent="0.25">
      <c r="A35" s="5">
        <v>0</v>
      </c>
      <c r="B35" s="5">
        <v>1</v>
      </c>
      <c r="C35" s="5">
        <v>2</v>
      </c>
      <c r="D35" s="5">
        <v>3</v>
      </c>
      <c r="E35" s="5">
        <v>4</v>
      </c>
      <c r="F35" s="5">
        <v>5</v>
      </c>
      <c r="G35" s="5">
        <v>6</v>
      </c>
      <c r="H35" s="5">
        <v>7</v>
      </c>
      <c r="I35" s="5" t="s">
        <v>25</v>
      </c>
    </row>
    <row r="36" spans="1:9" x14ac:dyDescent="0.25">
      <c r="A36" s="6">
        <v>1</v>
      </c>
      <c r="B36" s="6" t="s">
        <v>12</v>
      </c>
      <c r="C36" s="6">
        <v>67371</v>
      </c>
      <c r="D36" s="6">
        <v>69115</v>
      </c>
      <c r="E36" s="6">
        <v>68115</v>
      </c>
      <c r="F36" s="6">
        <v>40000</v>
      </c>
      <c r="G36" s="6">
        <v>4000</v>
      </c>
      <c r="H36" s="6">
        <v>4216</v>
      </c>
      <c r="I36" s="6">
        <f>C36+D36+E36+F36+G36+H36</f>
        <v>252817</v>
      </c>
    </row>
    <row r="37" spans="1:9" x14ac:dyDescent="0.25">
      <c r="A37" s="6">
        <v>2</v>
      </c>
      <c r="B37" s="6" t="s">
        <v>13</v>
      </c>
      <c r="C37" s="6">
        <v>29305</v>
      </c>
      <c r="D37" s="6">
        <v>31000</v>
      </c>
      <c r="E37" s="6">
        <v>31000</v>
      </c>
      <c r="F37" s="6">
        <v>15000</v>
      </c>
      <c r="G37" s="6">
        <v>4000</v>
      </c>
      <c r="H37" s="6">
        <v>812</v>
      </c>
      <c r="I37" s="6">
        <f t="shared" ref="I37:I50" si="4">C37+D37+E37+F37+G37+H37</f>
        <v>111117</v>
      </c>
    </row>
    <row r="38" spans="1:9" x14ac:dyDescent="0.25">
      <c r="A38" s="6">
        <v>3</v>
      </c>
      <c r="B38" s="6" t="s">
        <v>14</v>
      </c>
      <c r="C38" s="6">
        <v>23655</v>
      </c>
      <c r="D38" s="6">
        <v>24000</v>
      </c>
      <c r="E38" s="6">
        <v>24000</v>
      </c>
      <c r="F38" s="6">
        <v>10000</v>
      </c>
      <c r="G38" s="6">
        <v>3000</v>
      </c>
      <c r="H38" s="6">
        <v>2526</v>
      </c>
      <c r="I38" s="6">
        <f t="shared" si="4"/>
        <v>87181</v>
      </c>
    </row>
    <row r="39" spans="1:9" x14ac:dyDescent="0.25">
      <c r="A39" s="6">
        <v>4</v>
      </c>
      <c r="B39" s="6" t="s">
        <v>15</v>
      </c>
      <c r="C39" s="6">
        <v>32746</v>
      </c>
      <c r="D39" s="6">
        <v>33000</v>
      </c>
      <c r="E39" s="6">
        <v>40000</v>
      </c>
      <c r="F39" s="6">
        <v>22000</v>
      </c>
      <c r="G39" s="6">
        <v>1000</v>
      </c>
      <c r="H39" s="6">
        <v>1108</v>
      </c>
      <c r="I39" s="6">
        <f t="shared" si="4"/>
        <v>129854</v>
      </c>
    </row>
    <row r="40" spans="1:9" x14ac:dyDescent="0.25">
      <c r="A40" s="6">
        <v>5</v>
      </c>
      <c r="B40" s="6" t="s">
        <v>16</v>
      </c>
      <c r="C40" s="6">
        <v>47953</v>
      </c>
      <c r="D40" s="6">
        <v>50000</v>
      </c>
      <c r="E40" s="6">
        <v>46000</v>
      </c>
      <c r="F40" s="6">
        <v>30000</v>
      </c>
      <c r="G40" s="6">
        <v>3000</v>
      </c>
      <c r="H40" s="6">
        <v>1565</v>
      </c>
      <c r="I40" s="6">
        <f t="shared" si="4"/>
        <v>178518</v>
      </c>
    </row>
    <row r="41" spans="1:9" x14ac:dyDescent="0.25">
      <c r="A41" s="6">
        <v>6</v>
      </c>
      <c r="B41" s="6" t="s">
        <v>17</v>
      </c>
      <c r="C41" s="6">
        <v>28545</v>
      </c>
      <c r="D41" s="6">
        <v>28000</v>
      </c>
      <c r="E41" s="6">
        <v>28000</v>
      </c>
      <c r="F41" s="6">
        <v>24000</v>
      </c>
      <c r="G41" s="6">
        <v>2000</v>
      </c>
      <c r="H41" s="6">
        <v>1047</v>
      </c>
      <c r="I41" s="6">
        <f t="shared" si="4"/>
        <v>111592</v>
      </c>
    </row>
    <row r="42" spans="1:9" x14ac:dyDescent="0.25">
      <c r="A42" s="6">
        <v>7</v>
      </c>
      <c r="B42" s="6" t="s">
        <v>18</v>
      </c>
      <c r="C42" s="6">
        <v>49218</v>
      </c>
      <c r="D42" s="6">
        <v>59546</v>
      </c>
      <c r="E42" s="6">
        <v>59546</v>
      </c>
      <c r="F42" s="6">
        <v>30000</v>
      </c>
      <c r="G42" s="6">
        <v>3000</v>
      </c>
      <c r="H42" s="6">
        <v>2000</v>
      </c>
      <c r="I42" s="6">
        <f>C42+D42+E42+F42+G42+H42</f>
        <v>203310</v>
      </c>
    </row>
    <row r="43" spans="1:9" x14ac:dyDescent="0.25">
      <c r="A43" s="6">
        <v>8</v>
      </c>
      <c r="B43" s="6" t="s">
        <v>19</v>
      </c>
      <c r="C43" s="8">
        <v>39746</v>
      </c>
      <c r="D43" s="6">
        <v>40000</v>
      </c>
      <c r="E43" s="6">
        <v>40000</v>
      </c>
      <c r="F43" s="6">
        <v>25499</v>
      </c>
      <c r="G43" s="6">
        <v>1000</v>
      </c>
      <c r="H43" s="6">
        <v>1000</v>
      </c>
      <c r="I43" s="6">
        <v>147245</v>
      </c>
    </row>
    <row r="44" spans="1:9" x14ac:dyDescent="0.25">
      <c r="A44" s="6">
        <v>9</v>
      </c>
      <c r="B44" s="6" t="s">
        <v>20</v>
      </c>
      <c r="C44" s="6">
        <v>24260</v>
      </c>
      <c r="D44" s="6">
        <v>24000</v>
      </c>
      <c r="E44" s="6">
        <v>24000</v>
      </c>
      <c r="F44" s="6">
        <v>12000</v>
      </c>
      <c r="G44" s="6">
        <v>2000</v>
      </c>
      <c r="H44" s="6">
        <v>1129</v>
      </c>
      <c r="I44" s="6">
        <f t="shared" si="4"/>
        <v>87389</v>
      </c>
    </row>
    <row r="45" spans="1:9" x14ac:dyDescent="0.25">
      <c r="A45" s="6">
        <v>10</v>
      </c>
      <c r="B45" s="6" t="s">
        <v>21</v>
      </c>
      <c r="C45" s="6">
        <v>29594</v>
      </c>
      <c r="D45" s="6">
        <v>31500</v>
      </c>
      <c r="E45" s="6">
        <v>31500</v>
      </c>
      <c r="F45" s="6">
        <v>15000</v>
      </c>
      <c r="G45" s="6">
        <v>1500</v>
      </c>
      <c r="H45" s="6">
        <v>1265</v>
      </c>
      <c r="I45" s="6">
        <f t="shared" si="4"/>
        <v>110359</v>
      </c>
    </row>
    <row r="46" spans="1:9" x14ac:dyDescent="0.25">
      <c r="A46" s="6">
        <v>11</v>
      </c>
      <c r="B46" s="6" t="s">
        <v>38</v>
      </c>
      <c r="C46" s="6">
        <v>23347</v>
      </c>
      <c r="D46" s="6">
        <v>23000</v>
      </c>
      <c r="E46" s="6">
        <v>23000</v>
      </c>
      <c r="F46" s="6">
        <v>18000</v>
      </c>
      <c r="G46" s="6">
        <v>3000</v>
      </c>
      <c r="H46" s="6">
        <v>1638</v>
      </c>
      <c r="I46" s="6">
        <f t="shared" si="4"/>
        <v>91985</v>
      </c>
    </row>
    <row r="47" spans="1:9" x14ac:dyDescent="0.25">
      <c r="A47" s="6">
        <v>12</v>
      </c>
      <c r="B47" s="6" t="s">
        <v>22</v>
      </c>
      <c r="C47" s="6">
        <v>71312</v>
      </c>
      <c r="D47" s="6">
        <v>72000</v>
      </c>
      <c r="E47" s="6">
        <v>71757</v>
      </c>
      <c r="F47" s="6">
        <v>40000</v>
      </c>
      <c r="G47" s="6">
        <v>5509</v>
      </c>
      <c r="H47" s="6">
        <v>5000</v>
      </c>
      <c r="I47" s="6">
        <f t="shared" si="4"/>
        <v>265578</v>
      </c>
    </row>
    <row r="48" spans="1:9" x14ac:dyDescent="0.25">
      <c r="A48" s="6">
        <v>13</v>
      </c>
      <c r="B48" s="6" t="s">
        <v>39</v>
      </c>
      <c r="C48" s="6">
        <v>23390</v>
      </c>
      <c r="D48" s="6">
        <v>25000</v>
      </c>
      <c r="E48" s="6">
        <v>26000</v>
      </c>
      <c r="F48" s="6">
        <v>14000</v>
      </c>
      <c r="G48" s="6">
        <v>3000</v>
      </c>
      <c r="H48" s="6">
        <v>2643</v>
      </c>
      <c r="I48" s="6">
        <f t="shared" si="4"/>
        <v>94033</v>
      </c>
    </row>
    <row r="49" spans="1:9" x14ac:dyDescent="0.25">
      <c r="A49" s="6">
        <v>14</v>
      </c>
      <c r="B49" s="6" t="s">
        <v>40</v>
      </c>
      <c r="C49" s="6">
        <v>28333</v>
      </c>
      <c r="D49" s="6">
        <v>28000</v>
      </c>
      <c r="E49" s="6">
        <v>28000</v>
      </c>
      <c r="F49" s="6">
        <v>20000</v>
      </c>
      <c r="G49" s="6">
        <v>4000</v>
      </c>
      <c r="H49" s="6">
        <v>2120</v>
      </c>
      <c r="I49" s="6">
        <f t="shared" si="4"/>
        <v>110453</v>
      </c>
    </row>
    <row r="50" spans="1:9" x14ac:dyDescent="0.25">
      <c r="A50" s="5" t="s">
        <v>26</v>
      </c>
      <c r="B50" s="5" t="s">
        <v>8</v>
      </c>
      <c r="C50" s="8">
        <f>SUM(C36:C49)</f>
        <v>518775</v>
      </c>
      <c r="D50" s="8">
        <f t="shared" ref="D50:H50" si="5">SUM(D36:D49)</f>
        <v>538161</v>
      </c>
      <c r="E50" s="8">
        <f t="shared" si="5"/>
        <v>540918</v>
      </c>
      <c r="F50" s="8">
        <f t="shared" si="5"/>
        <v>315499</v>
      </c>
      <c r="G50" s="8">
        <f t="shared" si="5"/>
        <v>40009</v>
      </c>
      <c r="H50" s="8">
        <f t="shared" si="5"/>
        <v>28069</v>
      </c>
      <c r="I50" s="6">
        <f t="shared" si="4"/>
        <v>1981431</v>
      </c>
    </row>
    <row r="53" spans="1:9" x14ac:dyDescent="0.25">
      <c r="A53" s="1"/>
      <c r="B53" s="1"/>
      <c r="C53" s="1"/>
      <c r="D53" s="1"/>
      <c r="E53" s="1"/>
      <c r="F53" s="1" t="s">
        <v>27</v>
      </c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 t="s">
        <v>43</v>
      </c>
      <c r="G54" s="1"/>
      <c r="H54" s="1"/>
      <c r="I54" s="1"/>
    </row>
  </sheetData>
  <mergeCells count="13">
    <mergeCell ref="A31:H31"/>
    <mergeCell ref="A33:A34"/>
    <mergeCell ref="B33:B34"/>
    <mergeCell ref="C33:I33"/>
    <mergeCell ref="A3:H4"/>
    <mergeCell ref="A6:A8"/>
    <mergeCell ref="B6:B8"/>
    <mergeCell ref="C6:F7"/>
    <mergeCell ref="G6:H7"/>
    <mergeCell ref="C25:F29"/>
    <mergeCell ref="G25:G29"/>
    <mergeCell ref="H25:H29"/>
    <mergeCell ref="C5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2021-08-16T10:22:32Z</dcterms:modified>
</cp:coreProperties>
</file>